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BuÇalışmaKitabı"/>
  <xr:revisionPtr revIDLastSave="0" documentId="13_ncr:1_{D0B04E14-9907-472D-980E-F9C3F8CB98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  <sheet name="Sayf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4" i="1" l="1"/>
  <c r="P19" i="1"/>
  <c r="P10" i="1"/>
  <c r="P5" i="1"/>
  <c r="M21" i="1" l="1"/>
  <c r="N21" i="1" s="1"/>
  <c r="M26" i="1"/>
  <c r="N26" i="1" s="1"/>
  <c r="O26" i="1" s="1"/>
  <c r="M12" i="1"/>
  <c r="N12" i="1" s="1"/>
  <c r="M7" i="1"/>
  <c r="N7" i="1" s="1"/>
  <c r="J26" i="1"/>
  <c r="J25" i="1"/>
  <c r="J27" i="1"/>
  <c r="J28" i="1"/>
  <c r="J29" i="1"/>
  <c r="J24" i="1"/>
  <c r="O21" i="1" l="1"/>
  <c r="O12" i="1"/>
  <c r="O7" i="1"/>
  <c r="M14" i="1"/>
  <c r="I22" i="1" s="1"/>
  <c r="J22" i="1" s="1"/>
  <c r="J11" i="1"/>
  <c r="J12" i="1"/>
  <c r="J13" i="1"/>
  <c r="J14" i="1"/>
  <c r="J15" i="1"/>
  <c r="J16" i="1"/>
  <c r="J17" i="1"/>
  <c r="J18" i="1"/>
  <c r="J19" i="1"/>
  <c r="J20" i="1"/>
  <c r="J10" i="1"/>
  <c r="M28" i="1" l="1"/>
  <c r="I21" i="1" s="1"/>
  <c r="J21" i="1" s="1"/>
  <c r="J30" i="1" l="1"/>
</calcChain>
</file>

<file path=xl/sharedStrings.xml><?xml version="1.0" encoding="utf-8"?>
<sst xmlns="http://schemas.openxmlformats.org/spreadsheetml/2006/main" count="93" uniqueCount="65">
  <si>
    <t>EK-5</t>
  </si>
  <si>
    <t>MİLLİ EĞİTİM BAKANLIĞINA BAĞLI MESLEKÎ VE TEKNİK EĞİTİM KURUMLARI</t>
  </si>
  <si>
    <t>ALAN/BÖLÜM, ATÖLYE VE LABORATUVAR ŞEFLİKLERİ DEĞERLENDİRME FORMU</t>
  </si>
  <si>
    <t>T.C. Kimlik No</t>
  </si>
  <si>
    <t>Adı Soyadı</t>
  </si>
  <si>
    <t>Atama Alanı</t>
  </si>
  <si>
    <t>DEĞERLENDİRME KRİTERLERİ</t>
  </si>
  <si>
    <t>PUAN</t>
  </si>
  <si>
    <t>BELGE/</t>
  </si>
  <si>
    <t>SÜRE</t>
  </si>
  <si>
    <t>TOPLAM</t>
  </si>
  <si>
    <t>EĞİTİMLER</t>
  </si>
  <si>
    <t>Önlisans veya lisans eğitiminin her bir yılı için (En fazla 4 yıl)</t>
  </si>
  <si>
    <t>Alanında Doktora</t>
  </si>
  <si>
    <t>Alanı Dışında Doktora</t>
  </si>
  <si>
    <t>Alanında Yüksek Lisans (*)</t>
  </si>
  <si>
    <t>Alanı Dışında Yüksek Lisans (*)</t>
  </si>
  <si>
    <t>ÖDÜLLER</t>
  </si>
  <si>
    <t>Teşekkür belgesi veya başarı belgesi (En fazla üç adet) (**)</t>
  </si>
  <si>
    <t>Takdir belgesi veya üstün başarı belgesi (En fazla üç adet) (**)</t>
  </si>
  <si>
    <t>Aylıkla ödül veya ödül için (En fazla üç adet) (**)</t>
  </si>
  <si>
    <t>CEZALAR</t>
  </si>
  <si>
    <t>Her bir kınama veya tevbih cezası için (Affa uğramış olanlar hariç)</t>
  </si>
  <si>
    <t xml:space="preserve">Her bir aylıktan kesme veya maaş kesilmesi için (Affa uğramış olanlar hariç) </t>
  </si>
  <si>
    <t xml:space="preserve">Her bir kademe ilerlemesinin durdurulması, kıdem indirilmesi ve derece indirilmesi cezası için (Affa uğramış olanlar hariç) </t>
  </si>
  <si>
    <t>HİZMET</t>
  </si>
  <si>
    <t>Alan/bölüm, atölye ve laboratuvar şefliğinde geçen her bir yıl için (en fazla 4 yıl)</t>
  </si>
  <si>
    <t>Öğretmenlikte geçen her bir yıl için (Adaylık dâhil 4 yıldan fazla olan kısımları bakımından ön görülen puanının yarısı verilecektir.) (Şeflikte geçen süre dikkate alınmayacaktır.)</t>
  </si>
  <si>
    <t>Kendisi veya danışmanı olduğu meslekî ve teknik eğitim ile ilgili proje/yarışmalardan aldığı</t>
  </si>
  <si>
    <r>
      <t>a)</t>
    </r>
    <r>
      <rPr>
        <sz val="7"/>
        <color theme="1"/>
        <rFont val="Times New Roman"/>
        <family val="1"/>
        <charset val="162"/>
      </rPr>
      <t xml:space="preserve">  </t>
    </r>
    <r>
      <rPr>
        <sz val="9"/>
        <color theme="1"/>
        <rFont val="Arial Narrow"/>
        <family val="2"/>
        <charset val="162"/>
      </rPr>
      <t>Türkiye birinciliği için</t>
    </r>
  </si>
  <si>
    <r>
      <t>b)</t>
    </r>
    <r>
      <rPr>
        <sz val="7"/>
        <color theme="1"/>
        <rFont val="Times New Roman"/>
        <family val="1"/>
        <charset val="162"/>
      </rPr>
      <t xml:space="preserve">  </t>
    </r>
    <r>
      <rPr>
        <sz val="9"/>
        <color theme="1"/>
        <rFont val="Arial Narrow"/>
        <family val="2"/>
        <charset val="162"/>
      </rPr>
      <t>Bölge birinciliği için</t>
    </r>
  </si>
  <si>
    <r>
      <t>c)</t>
    </r>
    <r>
      <rPr>
        <sz val="7"/>
        <color theme="1"/>
        <rFont val="Times New Roman"/>
        <family val="1"/>
        <charset val="162"/>
      </rPr>
      <t xml:space="preserve">  </t>
    </r>
    <r>
      <rPr>
        <sz val="9"/>
        <color theme="1"/>
        <rFont val="Arial Narrow"/>
        <family val="2"/>
        <charset val="162"/>
      </rPr>
      <t>İl birinciliği için</t>
    </r>
  </si>
  <si>
    <t>Patentini aldığı her bir ürün için</t>
  </si>
  <si>
    <t>Meslekî ve teknik eğitim alanında yayımlamış olduğu her bir kitap için (ISBN No’lu)</t>
  </si>
  <si>
    <t>Hakemli dergilerde meslekî ve teknik eğitim alanında yayımlamış olduğu her bir bilimsel makale için (En fazla 3 adet)</t>
  </si>
  <si>
    <t>TOPLAM PUAN</t>
  </si>
  <si>
    <t>AÇIKLAMALAR</t>
  </si>
  <si>
    <t>DEĞERLENDİRME KOMİSYONU</t>
  </si>
  <si>
    <t>BAŞKAN</t>
  </si>
  <si>
    <t>Okul Müdürü</t>
  </si>
  <si>
    <t>ÜYE</t>
  </si>
  <si>
    <t>Müdür Yardımcısı</t>
  </si>
  <si>
    <t>Öğretmen</t>
  </si>
  <si>
    <t>KİŞİSEL
BİLGİLER</t>
  </si>
  <si>
    <t>Bu forma, puan verilen her bir kriter için ispatlayıcı belge/belgeler eklenecektir</t>
  </si>
  <si>
    <t>1)</t>
  </si>
  <si>
    <t>Gerçeğe aykırı beyanda bulanan veya belge kullananlar hakkında kanunî işlem yapılacaktır.</t>
  </si>
  <si>
    <t>2)</t>
  </si>
  <si>
    <t>Bu değerlendirme formu ve ekleri; okul/kurum müdürlüğünce personelin özlük dosyasında saklanacak olup il/ilçe millî eğitim müdürlüğüne gönderilmeyecektir.</t>
  </si>
  <si>
    <t>3)</t>
  </si>
  <si>
    <t>PROJE
ÇALIŞMALARI</t>
  </si>
  <si>
    <t>DİĞER
ETKİNLİKLER</t>
  </si>
  <si>
    <t>-</t>
  </si>
  <si>
    <t>: Yalnızca tezli olanlar değerlendirmeye alınacaktır.</t>
  </si>
  <si>
    <t>: Yetkili makamlarca verilen belgeler değerlendirilecektir.</t>
  </si>
  <si>
    <t>(*)</t>
  </si>
  <si>
    <t xml:space="preserve">(**) </t>
  </si>
  <si>
    <t>öğretmenlik süresi</t>
  </si>
  <si>
    <t>Bitiş Trh</t>
  </si>
  <si>
    <t>Başl. Trh</t>
  </si>
  <si>
    <t>FARK</t>
  </si>
  <si>
    <t>şeflik süresi</t>
  </si>
  <si>
    <t>Erhan SUBAŞI</t>
  </si>
  <si>
    <t>Mustafa SOYARI</t>
  </si>
  <si>
    <t>Asef ZİYANAK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</si>
</sst>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yıl&quot;"/>
    <numFmt numFmtId="165" formatCode="0\ &quot;ay&quot;"/>
    <numFmt numFmtId="166" formatCode="0\ &quot;gün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Arial Narrow"/>
      <family val="2"/>
      <charset val="162"/>
    </font>
    <font>
      <b/>
      <sz val="10"/>
      <color theme="1"/>
      <name val="Arial Narrow"/>
      <family val="2"/>
      <charset val="162"/>
    </font>
    <font>
      <sz val="9"/>
      <color theme="1"/>
      <name val="Arial Narrow"/>
      <family val="2"/>
      <charset val="162"/>
    </font>
    <font>
      <b/>
      <sz val="9"/>
      <color theme="1"/>
      <name val="Arial Narrow"/>
      <family val="2"/>
      <charset val="162"/>
    </font>
    <font>
      <sz val="7"/>
      <color theme="1"/>
      <name val="Times New Roman"/>
      <family val="1"/>
      <charset val="162"/>
    </font>
    <font>
      <b/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0" borderId="18" xfId="0" applyFont="1" applyBorder="1"/>
    <xf numFmtId="0" fontId="8" fillId="0" borderId="0" xfId="0" applyFont="1" applyBorder="1"/>
    <xf numFmtId="0" fontId="8" fillId="0" borderId="19" xfId="0" applyFont="1" applyBorder="1"/>
    <xf numFmtId="0" fontId="8" fillId="0" borderId="20" xfId="0" applyFont="1" applyBorder="1" applyAlignment="1">
      <alignment horizontal="left" vertical="center"/>
    </xf>
    <xf numFmtId="0" fontId="8" fillId="0" borderId="1" xfId="0" applyFont="1" applyBorder="1"/>
    <xf numFmtId="0" fontId="8" fillId="3" borderId="20" xfId="0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4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164" fontId="8" fillId="3" borderId="23" xfId="0" applyNumberFormat="1" applyFont="1" applyFill="1" applyBorder="1" applyAlignment="1">
      <alignment horizontal="center" vertical="center"/>
    </xf>
    <xf numFmtId="0" fontId="8" fillId="0" borderId="16" xfId="0" applyFont="1" applyBorder="1"/>
    <xf numFmtId="0" fontId="8" fillId="0" borderId="17" xfId="0" applyFont="1" applyBorder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14" fontId="0" fillId="0" borderId="0" xfId="0" applyNumberFormat="1"/>
    <xf numFmtId="1" fontId="8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3"/>
    </xf>
    <xf numFmtId="0" fontId="5" fillId="0" borderId="0" xfId="0" applyFont="1" applyBorder="1" applyAlignment="1">
      <alignment horizontal="left" vertical="center" wrapText="1" indent="3"/>
    </xf>
    <xf numFmtId="0" fontId="5" fillId="0" borderId="12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4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4" fontId="8" fillId="0" borderId="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B1:Q41"/>
  <sheetViews>
    <sheetView showGridLines="0" tabSelected="1" zoomScale="120" zoomScaleNormal="120" workbookViewId="0">
      <selection activeCell="K40" sqref="K40"/>
    </sheetView>
  </sheetViews>
  <sheetFormatPr defaultRowHeight="15" x14ac:dyDescent="0.25"/>
  <cols>
    <col min="1" max="1" width="1" customWidth="1"/>
    <col min="2" max="2" width="8" customWidth="1"/>
    <col min="3" max="3" width="4.7109375" customWidth="1"/>
    <col min="7" max="7" width="26.7109375" customWidth="1"/>
    <col min="8" max="8" width="7.140625" customWidth="1"/>
    <col min="11" max="11" width="6" customWidth="1"/>
    <col min="12" max="12" width="10.85546875" bestFit="1" customWidth="1"/>
    <col min="13" max="14" width="7.28515625" customWidth="1"/>
    <col min="15" max="15" width="9.42578125" customWidth="1"/>
    <col min="16" max="16" width="9.140625" hidden="1" customWidth="1"/>
    <col min="17" max="17" width="4" customWidth="1"/>
  </cols>
  <sheetData>
    <row r="1" spans="2:17" ht="31.5" customHeight="1" x14ac:dyDescent="0.25">
      <c r="I1" s="1" t="s">
        <v>0</v>
      </c>
    </row>
    <row r="2" spans="2:17" ht="18" customHeight="1" thickBot="1" x14ac:dyDescent="0.3">
      <c r="B2" s="39" t="s">
        <v>1</v>
      </c>
      <c r="C2" s="40"/>
      <c r="D2" s="40"/>
      <c r="E2" s="40"/>
      <c r="F2" s="40"/>
      <c r="G2" s="40"/>
      <c r="H2" s="40"/>
      <c r="I2" s="40"/>
      <c r="J2" s="41"/>
    </row>
    <row r="3" spans="2:17" ht="18" customHeight="1" thickBot="1" x14ac:dyDescent="0.3">
      <c r="B3" s="42" t="s">
        <v>2</v>
      </c>
      <c r="C3" s="43"/>
      <c r="D3" s="43"/>
      <c r="E3" s="43"/>
      <c r="F3" s="43"/>
      <c r="G3" s="43"/>
      <c r="H3" s="43"/>
      <c r="I3" s="43"/>
      <c r="J3" s="44"/>
      <c r="L3" s="72" t="s">
        <v>57</v>
      </c>
      <c r="M3" s="73"/>
      <c r="N3" s="73"/>
      <c r="O3" s="73"/>
      <c r="P3" s="73"/>
      <c r="Q3" s="74"/>
    </row>
    <row r="4" spans="2:17" ht="16.5" x14ac:dyDescent="0.3">
      <c r="B4" s="37" t="s">
        <v>43</v>
      </c>
      <c r="C4" s="49"/>
      <c r="D4" s="45" t="s">
        <v>3</v>
      </c>
      <c r="E4" s="45"/>
      <c r="F4" s="46"/>
      <c r="G4" s="46"/>
      <c r="H4" s="46"/>
      <c r="I4" s="46"/>
      <c r="J4" s="46"/>
      <c r="L4" s="14"/>
      <c r="M4" s="15"/>
      <c r="N4" s="15"/>
      <c r="O4" s="15"/>
      <c r="P4" s="15"/>
      <c r="Q4" s="16"/>
    </row>
    <row r="5" spans="2:17" ht="16.5" x14ac:dyDescent="0.3">
      <c r="B5" s="49"/>
      <c r="C5" s="49"/>
      <c r="D5" s="45" t="s">
        <v>4</v>
      </c>
      <c r="E5" s="45"/>
      <c r="F5" s="46"/>
      <c r="G5" s="46"/>
      <c r="H5" s="46"/>
      <c r="I5" s="46"/>
      <c r="J5" s="46"/>
      <c r="L5" s="17" t="s">
        <v>59</v>
      </c>
      <c r="M5" s="84">
        <v>40805</v>
      </c>
      <c r="N5" s="85"/>
      <c r="O5" s="85"/>
      <c r="P5" s="18">
        <f>DAYS360(M5,M6,0)</f>
        <v>453</v>
      </c>
      <c r="Q5" s="82">
        <v>1</v>
      </c>
    </row>
    <row r="6" spans="2:17" ht="16.5" x14ac:dyDescent="0.3">
      <c r="B6" s="49"/>
      <c r="C6" s="49"/>
      <c r="D6" s="45" t="s">
        <v>5</v>
      </c>
      <c r="E6" s="45"/>
      <c r="F6" s="46"/>
      <c r="G6" s="46"/>
      <c r="H6" s="46"/>
      <c r="I6" s="46"/>
      <c r="J6" s="46"/>
      <c r="L6" s="17" t="s">
        <v>58</v>
      </c>
      <c r="M6" s="81">
        <v>41265</v>
      </c>
      <c r="N6" s="83"/>
      <c r="O6" s="83"/>
      <c r="P6" s="18"/>
      <c r="Q6" s="82"/>
    </row>
    <row r="7" spans="2:17" ht="16.5" x14ac:dyDescent="0.3">
      <c r="B7" s="47"/>
      <c r="C7" s="47"/>
      <c r="D7" s="48"/>
      <c r="E7" s="48"/>
      <c r="F7" s="47"/>
      <c r="G7" s="47"/>
      <c r="H7" s="47"/>
      <c r="I7" s="47"/>
      <c r="J7" s="47"/>
      <c r="L7" s="19" t="s">
        <v>60</v>
      </c>
      <c r="M7" s="20">
        <f>ROUNDDOWN(P5/360,0)</f>
        <v>1</v>
      </c>
      <c r="N7" s="21">
        <f>ROUNDDOWN((P5-M7*360)/30,0)</f>
        <v>3</v>
      </c>
      <c r="O7" s="22">
        <f>ROUNDDOWN(P5-M7*360-N7*30,0)</f>
        <v>3</v>
      </c>
      <c r="P7" s="15"/>
      <c r="Q7" s="23"/>
    </row>
    <row r="8" spans="2:17" ht="16.5" x14ac:dyDescent="0.3">
      <c r="B8" s="37" t="s">
        <v>6</v>
      </c>
      <c r="C8" s="37"/>
      <c r="D8" s="37"/>
      <c r="E8" s="37"/>
      <c r="F8" s="37"/>
      <c r="G8" s="37"/>
      <c r="H8" s="38" t="s">
        <v>7</v>
      </c>
      <c r="I8" s="7" t="s">
        <v>8</v>
      </c>
      <c r="J8" s="5" t="s">
        <v>10</v>
      </c>
      <c r="L8" s="14"/>
      <c r="M8" s="25"/>
      <c r="N8" s="25"/>
      <c r="O8" s="36"/>
      <c r="P8" s="15"/>
      <c r="Q8" s="23"/>
    </row>
    <row r="9" spans="2:17" ht="16.5" x14ac:dyDescent="0.3">
      <c r="B9" s="37"/>
      <c r="C9" s="37"/>
      <c r="D9" s="37"/>
      <c r="E9" s="37"/>
      <c r="F9" s="37"/>
      <c r="G9" s="37"/>
      <c r="H9" s="38"/>
      <c r="I9" s="8" t="s">
        <v>9</v>
      </c>
      <c r="J9" s="6" t="s">
        <v>7</v>
      </c>
      <c r="L9" s="14"/>
      <c r="M9" s="15"/>
      <c r="N9" s="15"/>
      <c r="O9" s="25"/>
      <c r="P9" s="15"/>
      <c r="Q9" s="23"/>
    </row>
    <row r="10" spans="2:17" ht="19.5" customHeight="1" x14ac:dyDescent="0.3">
      <c r="B10" s="37" t="s">
        <v>11</v>
      </c>
      <c r="C10" s="37"/>
      <c r="D10" s="45" t="s">
        <v>12</v>
      </c>
      <c r="E10" s="45"/>
      <c r="F10" s="45"/>
      <c r="G10" s="45"/>
      <c r="H10" s="32">
        <v>1</v>
      </c>
      <c r="I10" s="4">
        <v>4</v>
      </c>
      <c r="J10" s="6">
        <f>IF(I10="-","-",H10*I10)</f>
        <v>4</v>
      </c>
      <c r="L10" s="26" t="s">
        <v>59</v>
      </c>
      <c r="M10" s="81">
        <v>41891</v>
      </c>
      <c r="N10" s="81"/>
      <c r="O10" s="81"/>
      <c r="P10" s="18">
        <f>DAYS360(M10,M11,0)</f>
        <v>89</v>
      </c>
      <c r="Q10" s="82">
        <v>2</v>
      </c>
    </row>
    <row r="11" spans="2:17" ht="19.5" customHeight="1" x14ac:dyDescent="0.3">
      <c r="B11" s="37"/>
      <c r="C11" s="37"/>
      <c r="D11" s="45" t="s">
        <v>13</v>
      </c>
      <c r="E11" s="45"/>
      <c r="F11" s="45"/>
      <c r="G11" s="45"/>
      <c r="H11" s="32">
        <v>10</v>
      </c>
      <c r="I11" s="3" t="s">
        <v>52</v>
      </c>
      <c r="J11" s="6" t="str">
        <f t="shared" ref="J11:J20" si="0">IF(I11="-","-",H11*I11)</f>
        <v>-</v>
      </c>
      <c r="L11" s="26" t="s">
        <v>58</v>
      </c>
      <c r="M11" s="81">
        <v>41981</v>
      </c>
      <c r="N11" s="81"/>
      <c r="O11" s="81"/>
      <c r="P11" s="18"/>
      <c r="Q11" s="82"/>
    </row>
    <row r="12" spans="2:17" ht="19.5" customHeight="1" x14ac:dyDescent="0.3">
      <c r="B12" s="37"/>
      <c r="C12" s="37"/>
      <c r="D12" s="45" t="s">
        <v>14</v>
      </c>
      <c r="E12" s="45"/>
      <c r="F12" s="45"/>
      <c r="G12" s="45"/>
      <c r="H12" s="32">
        <v>7</v>
      </c>
      <c r="I12" s="3" t="s">
        <v>52</v>
      </c>
      <c r="J12" s="6" t="str">
        <f t="shared" si="0"/>
        <v>-</v>
      </c>
      <c r="L12" s="19" t="s">
        <v>60</v>
      </c>
      <c r="M12" s="20">
        <f>ROUNDDOWN(P10/360,0)</f>
        <v>0</v>
      </c>
      <c r="N12" s="21">
        <f>ROUNDDOWN((P10-M12*360)/30,0)</f>
        <v>2</v>
      </c>
      <c r="O12" s="22">
        <f>ROUNDDOWN(P10-M12*360-N12*30,0)</f>
        <v>29</v>
      </c>
      <c r="P12" s="15"/>
      <c r="Q12" s="16"/>
    </row>
    <row r="13" spans="2:17" ht="19.5" customHeight="1" x14ac:dyDescent="0.3">
      <c r="B13" s="37"/>
      <c r="C13" s="37"/>
      <c r="D13" s="45" t="s">
        <v>15</v>
      </c>
      <c r="E13" s="45"/>
      <c r="F13" s="45"/>
      <c r="G13" s="45"/>
      <c r="H13" s="32">
        <v>5</v>
      </c>
      <c r="I13" s="3" t="s">
        <v>52</v>
      </c>
      <c r="J13" s="6" t="str">
        <f t="shared" si="0"/>
        <v>-</v>
      </c>
      <c r="L13" s="14"/>
      <c r="M13" s="24"/>
      <c r="N13" s="15"/>
      <c r="O13" s="15"/>
      <c r="P13" s="15"/>
      <c r="Q13" s="16"/>
    </row>
    <row r="14" spans="2:17" ht="19.5" customHeight="1" thickBot="1" x14ac:dyDescent="0.35">
      <c r="B14" s="37"/>
      <c r="C14" s="37"/>
      <c r="D14" s="45" t="s">
        <v>16</v>
      </c>
      <c r="E14" s="45"/>
      <c r="F14" s="45"/>
      <c r="G14" s="45"/>
      <c r="H14" s="32">
        <v>3</v>
      </c>
      <c r="I14" s="3" t="s">
        <v>52</v>
      </c>
      <c r="J14" s="6" t="str">
        <f t="shared" si="0"/>
        <v>-</v>
      </c>
      <c r="L14" s="27" t="s">
        <v>9</v>
      </c>
      <c r="M14" s="28">
        <f>M7+M12</f>
        <v>1</v>
      </c>
      <c r="N14" s="29"/>
      <c r="O14" s="29"/>
      <c r="P14" s="29"/>
      <c r="Q14" s="30"/>
    </row>
    <row r="15" spans="2:17" ht="19.5" customHeight="1" x14ac:dyDescent="0.3">
      <c r="B15" s="37" t="s">
        <v>17</v>
      </c>
      <c r="C15" s="37"/>
      <c r="D15" s="45" t="s">
        <v>18</v>
      </c>
      <c r="E15" s="45"/>
      <c r="F15" s="45"/>
      <c r="G15" s="45"/>
      <c r="H15" s="32">
        <v>1</v>
      </c>
      <c r="I15" s="3" t="s">
        <v>52</v>
      </c>
      <c r="J15" s="6" t="str">
        <f t="shared" si="0"/>
        <v>-</v>
      </c>
      <c r="L15" s="31"/>
      <c r="M15" s="31"/>
      <c r="N15" s="31"/>
      <c r="O15" s="31"/>
      <c r="P15" s="31"/>
      <c r="Q15" s="31"/>
    </row>
    <row r="16" spans="2:17" ht="19.5" customHeight="1" thickBot="1" x14ac:dyDescent="0.35">
      <c r="B16" s="37"/>
      <c r="C16" s="37"/>
      <c r="D16" s="45" t="s">
        <v>19</v>
      </c>
      <c r="E16" s="45"/>
      <c r="F16" s="45"/>
      <c r="G16" s="45"/>
      <c r="H16" s="32">
        <v>2</v>
      </c>
      <c r="I16" s="3" t="s">
        <v>52</v>
      </c>
      <c r="J16" s="6" t="str">
        <f t="shared" si="0"/>
        <v>-</v>
      </c>
      <c r="L16" s="31"/>
      <c r="M16" s="31"/>
      <c r="N16" s="31"/>
      <c r="O16" s="31"/>
      <c r="P16" s="31"/>
      <c r="Q16" s="31"/>
    </row>
    <row r="17" spans="2:17" ht="19.5" customHeight="1" thickBot="1" x14ac:dyDescent="0.3">
      <c r="B17" s="37"/>
      <c r="C17" s="37"/>
      <c r="D17" s="45" t="s">
        <v>20</v>
      </c>
      <c r="E17" s="45"/>
      <c r="F17" s="45"/>
      <c r="G17" s="45"/>
      <c r="H17" s="32">
        <v>3</v>
      </c>
      <c r="I17" s="3" t="s">
        <v>52</v>
      </c>
      <c r="J17" s="6" t="str">
        <f t="shared" si="0"/>
        <v>-</v>
      </c>
      <c r="L17" s="72" t="s">
        <v>61</v>
      </c>
      <c r="M17" s="73"/>
      <c r="N17" s="73"/>
      <c r="O17" s="73"/>
      <c r="P17" s="73"/>
      <c r="Q17" s="74"/>
    </row>
    <row r="18" spans="2:17" ht="19.5" customHeight="1" x14ac:dyDescent="0.3">
      <c r="B18" s="37" t="s">
        <v>21</v>
      </c>
      <c r="C18" s="37"/>
      <c r="D18" s="45" t="s">
        <v>22</v>
      </c>
      <c r="E18" s="45"/>
      <c r="F18" s="45"/>
      <c r="G18" s="45"/>
      <c r="H18" s="32">
        <v>-1</v>
      </c>
      <c r="I18" s="3" t="s">
        <v>52</v>
      </c>
      <c r="J18" s="6" t="str">
        <f t="shared" si="0"/>
        <v>-</v>
      </c>
      <c r="L18" s="14"/>
      <c r="M18" s="15"/>
      <c r="N18" s="15"/>
      <c r="O18" s="15"/>
      <c r="P18" s="15"/>
      <c r="Q18" s="16"/>
    </row>
    <row r="19" spans="2:17" ht="19.5" customHeight="1" x14ac:dyDescent="0.3">
      <c r="B19" s="37"/>
      <c r="C19" s="37"/>
      <c r="D19" s="45" t="s">
        <v>23</v>
      </c>
      <c r="E19" s="45"/>
      <c r="F19" s="45"/>
      <c r="G19" s="45"/>
      <c r="H19" s="32">
        <v>-3</v>
      </c>
      <c r="I19" s="3" t="s">
        <v>52</v>
      </c>
      <c r="J19" s="6" t="str">
        <f t="shared" si="0"/>
        <v>-</v>
      </c>
      <c r="L19" s="17" t="s">
        <v>59</v>
      </c>
      <c r="M19" s="81">
        <v>41265</v>
      </c>
      <c r="N19" s="83"/>
      <c r="O19" s="83"/>
      <c r="P19" s="18">
        <f>DAYS360(M19,M20,0)</f>
        <v>617</v>
      </c>
      <c r="Q19" s="82">
        <v>1</v>
      </c>
    </row>
    <row r="20" spans="2:17" ht="27" customHeight="1" x14ac:dyDescent="0.3">
      <c r="B20" s="37"/>
      <c r="C20" s="37"/>
      <c r="D20" s="45" t="s">
        <v>24</v>
      </c>
      <c r="E20" s="45"/>
      <c r="F20" s="45"/>
      <c r="G20" s="45"/>
      <c r="H20" s="32">
        <v>-5</v>
      </c>
      <c r="I20" s="3" t="s">
        <v>52</v>
      </c>
      <c r="J20" s="6" t="str">
        <f t="shared" si="0"/>
        <v>-</v>
      </c>
      <c r="L20" s="17" t="s">
        <v>58</v>
      </c>
      <c r="M20" s="81">
        <v>41891</v>
      </c>
      <c r="N20" s="83"/>
      <c r="O20" s="83"/>
      <c r="P20" s="18"/>
      <c r="Q20" s="82"/>
    </row>
    <row r="21" spans="2:17" ht="21" customHeight="1" x14ac:dyDescent="0.3">
      <c r="B21" s="37" t="s">
        <v>25</v>
      </c>
      <c r="C21" s="37"/>
      <c r="D21" s="45" t="s">
        <v>26</v>
      </c>
      <c r="E21" s="45"/>
      <c r="F21" s="45"/>
      <c r="G21" s="45"/>
      <c r="H21" s="32">
        <v>0.5</v>
      </c>
      <c r="I21" s="13">
        <f>IF(M28&lt;1,"-",M28)</f>
        <v>5</v>
      </c>
      <c r="J21" s="6">
        <f>IF(I21="-","-",IF(I21&lt;=4,I21*H21,4*H21))</f>
        <v>2</v>
      </c>
      <c r="L21" s="19" t="s">
        <v>60</v>
      </c>
      <c r="M21" s="20">
        <f>ROUNDDOWN(P19/360,0)</f>
        <v>1</v>
      </c>
      <c r="N21" s="21">
        <f>ROUNDDOWN((P19-M21*360)/30,0)</f>
        <v>8</v>
      </c>
      <c r="O21" s="22">
        <f>ROUNDDOWN(P19-M21*360-N21*30,0)</f>
        <v>17</v>
      </c>
      <c r="P21" s="15"/>
      <c r="Q21" s="23"/>
    </row>
    <row r="22" spans="2:17" ht="32.25" customHeight="1" x14ac:dyDescent="0.3">
      <c r="B22" s="37"/>
      <c r="C22" s="37"/>
      <c r="D22" s="45" t="s">
        <v>27</v>
      </c>
      <c r="E22" s="45"/>
      <c r="F22" s="45"/>
      <c r="G22" s="45"/>
      <c r="H22" s="32">
        <v>0.36</v>
      </c>
      <c r="I22" s="13">
        <f>IF(M14&lt;1,"-",M14)</f>
        <v>1</v>
      </c>
      <c r="J22" s="6">
        <f>IF(I22="-","-",IF(I22&lt;4,I22*H22,4*H22+(I22-4)*H22/2))</f>
        <v>0.36</v>
      </c>
      <c r="L22" s="14"/>
      <c r="M22" s="15"/>
      <c r="N22" s="15"/>
      <c r="O22" s="24"/>
      <c r="P22" s="15"/>
      <c r="Q22" s="23"/>
    </row>
    <row r="23" spans="2:17" ht="16.5" customHeight="1" x14ac:dyDescent="0.3">
      <c r="B23" s="54" t="s">
        <v>50</v>
      </c>
      <c r="C23" s="55"/>
      <c r="D23" s="45" t="s">
        <v>28</v>
      </c>
      <c r="E23" s="45"/>
      <c r="F23" s="45"/>
      <c r="G23" s="45"/>
      <c r="H23" s="45"/>
      <c r="I23" s="45"/>
      <c r="J23" s="45"/>
      <c r="L23" s="14"/>
      <c r="M23" s="15"/>
      <c r="N23" s="15"/>
      <c r="O23" s="25"/>
      <c r="P23" s="15"/>
      <c r="Q23" s="23"/>
    </row>
    <row r="24" spans="2:17" ht="16.5" customHeight="1" x14ac:dyDescent="0.3">
      <c r="B24" s="56"/>
      <c r="C24" s="57"/>
      <c r="D24" s="78" t="s">
        <v>29</v>
      </c>
      <c r="E24" s="78"/>
      <c r="F24" s="78"/>
      <c r="G24" s="78"/>
      <c r="H24" s="32">
        <v>6</v>
      </c>
      <c r="I24" s="3" t="s">
        <v>52</v>
      </c>
      <c r="J24" s="12" t="str">
        <f>IF(I24="-","-",H24*I24)</f>
        <v>-</v>
      </c>
      <c r="L24" s="26" t="s">
        <v>59</v>
      </c>
      <c r="M24" s="81">
        <v>41981</v>
      </c>
      <c r="N24" s="81"/>
      <c r="O24" s="81"/>
      <c r="P24" s="18">
        <f>DAYS360(M24,M25,0)</f>
        <v>1440</v>
      </c>
      <c r="Q24" s="82">
        <v>2</v>
      </c>
    </row>
    <row r="25" spans="2:17" ht="16.5" customHeight="1" x14ac:dyDescent="0.3">
      <c r="B25" s="56"/>
      <c r="C25" s="57"/>
      <c r="D25" s="78" t="s">
        <v>30</v>
      </c>
      <c r="E25" s="78"/>
      <c r="F25" s="78"/>
      <c r="G25" s="78"/>
      <c r="H25" s="32">
        <v>4</v>
      </c>
      <c r="I25" s="3" t="s">
        <v>52</v>
      </c>
      <c r="J25" s="12" t="str">
        <f t="shared" ref="J25:J29" si="1">IF(I25="-","-",H25*I25)</f>
        <v>-</v>
      </c>
      <c r="L25" s="26" t="s">
        <v>58</v>
      </c>
      <c r="M25" s="81">
        <v>43442</v>
      </c>
      <c r="N25" s="81"/>
      <c r="O25" s="81"/>
      <c r="P25" s="18"/>
      <c r="Q25" s="82"/>
    </row>
    <row r="26" spans="2:17" ht="16.5" customHeight="1" x14ac:dyDescent="0.3">
      <c r="B26" s="58"/>
      <c r="C26" s="59"/>
      <c r="D26" s="78" t="s">
        <v>31</v>
      </c>
      <c r="E26" s="78"/>
      <c r="F26" s="78"/>
      <c r="G26" s="78"/>
      <c r="H26" s="32">
        <v>2</v>
      </c>
      <c r="I26" s="3" t="s">
        <v>52</v>
      </c>
      <c r="J26" s="12" t="str">
        <f t="shared" si="1"/>
        <v>-</v>
      </c>
      <c r="L26" s="19" t="s">
        <v>60</v>
      </c>
      <c r="M26" s="20">
        <f>ROUNDDOWN(P24/360,0)</f>
        <v>4</v>
      </c>
      <c r="N26" s="21">
        <f>ROUNDDOWN((P24-M26*360)/30,0)</f>
        <v>0</v>
      </c>
      <c r="O26" s="22">
        <f>ROUNDDOWN(P24-M26*360-N26*30,0)</f>
        <v>0</v>
      </c>
      <c r="P26" s="15"/>
      <c r="Q26" s="16"/>
    </row>
    <row r="27" spans="2:17" ht="16.5" customHeight="1" x14ac:dyDescent="0.3">
      <c r="B27" s="54" t="s">
        <v>51</v>
      </c>
      <c r="C27" s="60"/>
      <c r="D27" s="45" t="s">
        <v>32</v>
      </c>
      <c r="E27" s="45"/>
      <c r="F27" s="45"/>
      <c r="G27" s="45"/>
      <c r="H27" s="32">
        <v>10</v>
      </c>
      <c r="I27" s="3" t="s">
        <v>52</v>
      </c>
      <c r="J27" s="12" t="str">
        <f t="shared" si="1"/>
        <v>-</v>
      </c>
      <c r="L27" s="14"/>
      <c r="M27" s="24"/>
      <c r="N27" s="15"/>
      <c r="O27" s="15"/>
      <c r="P27" s="15"/>
      <c r="Q27" s="16"/>
    </row>
    <row r="28" spans="2:17" ht="16.5" customHeight="1" thickBot="1" x14ac:dyDescent="0.35">
      <c r="B28" s="61"/>
      <c r="C28" s="62"/>
      <c r="D28" s="45" t="s">
        <v>33</v>
      </c>
      <c r="E28" s="45"/>
      <c r="F28" s="45"/>
      <c r="G28" s="45"/>
      <c r="H28" s="32">
        <v>3</v>
      </c>
      <c r="I28" s="3" t="s">
        <v>52</v>
      </c>
      <c r="J28" s="12" t="str">
        <f t="shared" si="1"/>
        <v>-</v>
      </c>
      <c r="L28" s="27" t="s">
        <v>9</v>
      </c>
      <c r="M28" s="28">
        <f>M21+M26</f>
        <v>5</v>
      </c>
      <c r="N28" s="29"/>
      <c r="O28" s="29"/>
      <c r="P28" s="29"/>
      <c r="Q28" s="30"/>
    </row>
    <row r="29" spans="2:17" ht="26.25" customHeight="1" x14ac:dyDescent="0.25">
      <c r="B29" s="63"/>
      <c r="C29" s="64"/>
      <c r="D29" s="45" t="s">
        <v>34</v>
      </c>
      <c r="E29" s="45"/>
      <c r="F29" s="45"/>
      <c r="G29" s="45"/>
      <c r="H29" s="32">
        <v>1</v>
      </c>
      <c r="I29" s="3" t="s">
        <v>52</v>
      </c>
      <c r="J29" s="12" t="str">
        <f t="shared" si="1"/>
        <v>-</v>
      </c>
    </row>
    <row r="30" spans="2:17" ht="17.25" customHeight="1" x14ac:dyDescent="0.25">
      <c r="B30" s="77" t="s">
        <v>35</v>
      </c>
      <c r="C30" s="77"/>
      <c r="D30" s="77"/>
      <c r="E30" s="77"/>
      <c r="F30" s="77"/>
      <c r="G30" s="77"/>
      <c r="H30" s="77"/>
      <c r="I30" s="77"/>
      <c r="J30" s="33">
        <f>SUM(J10:J22)+SUM(J24:J29)</f>
        <v>6.36</v>
      </c>
    </row>
    <row r="31" spans="2:17" ht="15" customHeight="1" x14ac:dyDescent="0.25">
      <c r="B31" s="10" t="s">
        <v>55</v>
      </c>
      <c r="C31" s="68" t="s">
        <v>53</v>
      </c>
      <c r="D31" s="68"/>
      <c r="E31" s="68"/>
      <c r="F31" s="68"/>
      <c r="G31" s="68"/>
      <c r="H31" s="68"/>
      <c r="I31" s="68"/>
      <c r="J31" s="69"/>
    </row>
    <row r="32" spans="2:17" ht="15" customHeight="1" x14ac:dyDescent="0.25">
      <c r="B32" s="11" t="s">
        <v>56</v>
      </c>
      <c r="C32" s="70" t="s">
        <v>54</v>
      </c>
      <c r="D32" s="70"/>
      <c r="E32" s="70"/>
      <c r="F32" s="70"/>
      <c r="G32" s="70"/>
      <c r="H32" s="70"/>
      <c r="I32" s="70"/>
      <c r="J32" s="71"/>
    </row>
    <row r="33" spans="2:10" x14ac:dyDescent="0.25">
      <c r="B33" s="65" t="s">
        <v>36</v>
      </c>
      <c r="C33" s="66"/>
      <c r="D33" s="66"/>
      <c r="E33" s="66"/>
      <c r="F33" s="66"/>
      <c r="G33" s="66"/>
      <c r="H33" s="66"/>
      <c r="I33" s="66"/>
      <c r="J33" s="67"/>
    </row>
    <row r="34" spans="2:10" ht="15" customHeight="1" x14ac:dyDescent="0.25">
      <c r="B34" s="34" t="s">
        <v>45</v>
      </c>
      <c r="C34" s="50" t="s">
        <v>44</v>
      </c>
      <c r="D34" s="50"/>
      <c r="E34" s="50"/>
      <c r="F34" s="50"/>
      <c r="G34" s="50"/>
      <c r="H34" s="50"/>
      <c r="I34" s="50"/>
      <c r="J34" s="51"/>
    </row>
    <row r="35" spans="2:10" ht="15" customHeight="1" x14ac:dyDescent="0.25">
      <c r="B35" s="34" t="s">
        <v>47</v>
      </c>
      <c r="C35" s="50" t="s">
        <v>46</v>
      </c>
      <c r="D35" s="50"/>
      <c r="E35" s="50"/>
      <c r="F35" s="50"/>
      <c r="G35" s="50"/>
      <c r="H35" s="50"/>
      <c r="I35" s="50"/>
      <c r="J35" s="51"/>
    </row>
    <row r="36" spans="2:10" ht="27" customHeight="1" x14ac:dyDescent="0.25">
      <c r="B36" s="9" t="s">
        <v>49</v>
      </c>
      <c r="C36" s="52" t="s">
        <v>48</v>
      </c>
      <c r="D36" s="52"/>
      <c r="E36" s="52"/>
      <c r="F36" s="52"/>
      <c r="G36" s="52"/>
      <c r="H36" s="52"/>
      <c r="I36" s="52"/>
      <c r="J36" s="53"/>
    </row>
    <row r="37" spans="2:10" ht="59.25" customHeight="1" x14ac:dyDescent="0.25">
      <c r="B37" s="79" t="s">
        <v>37</v>
      </c>
      <c r="C37" s="79"/>
      <c r="D37" s="79"/>
      <c r="E37" s="79"/>
      <c r="F37" s="79"/>
      <c r="G37" s="79"/>
      <c r="H37" s="79"/>
      <c r="I37" s="79"/>
      <c r="J37" s="79"/>
    </row>
    <row r="38" spans="2:10" ht="15" customHeight="1" x14ac:dyDescent="0.25">
      <c r="B38" s="86" t="s">
        <v>62</v>
      </c>
      <c r="C38" s="86"/>
      <c r="D38" s="86"/>
      <c r="E38" s="86"/>
      <c r="F38" s="86" t="s">
        <v>63</v>
      </c>
      <c r="G38" s="86"/>
      <c r="H38" s="86" t="s">
        <v>64</v>
      </c>
      <c r="I38" s="86"/>
      <c r="J38" s="86"/>
    </row>
    <row r="39" spans="2:10" ht="15" customHeight="1" x14ac:dyDescent="0.25">
      <c r="B39" s="76" t="s">
        <v>38</v>
      </c>
      <c r="C39" s="76"/>
      <c r="D39" s="76"/>
      <c r="E39" s="76"/>
      <c r="F39" s="76" t="s">
        <v>40</v>
      </c>
      <c r="G39" s="76"/>
      <c r="H39" s="80" t="s">
        <v>40</v>
      </c>
      <c r="I39" s="80"/>
      <c r="J39" s="80"/>
    </row>
    <row r="40" spans="2:10" ht="15" customHeight="1" x14ac:dyDescent="0.25">
      <c r="B40" s="75" t="s">
        <v>39</v>
      </c>
      <c r="C40" s="75"/>
      <c r="D40" s="75"/>
      <c r="E40" s="75"/>
      <c r="F40" s="75" t="s">
        <v>41</v>
      </c>
      <c r="G40" s="75"/>
      <c r="H40" s="75" t="s">
        <v>42</v>
      </c>
      <c r="I40" s="75"/>
      <c r="J40" s="75"/>
    </row>
    <row r="41" spans="2:10" x14ac:dyDescent="0.25">
      <c r="B41" s="2"/>
    </row>
  </sheetData>
  <mergeCells count="71">
    <mergeCell ref="H38:J38"/>
    <mergeCell ref="F38:G38"/>
    <mergeCell ref="B38:E38"/>
    <mergeCell ref="B39:E39"/>
    <mergeCell ref="B40:E40"/>
    <mergeCell ref="H40:J40"/>
    <mergeCell ref="Q19:Q20"/>
    <mergeCell ref="M20:O20"/>
    <mergeCell ref="M24:O24"/>
    <mergeCell ref="Q24:Q25"/>
    <mergeCell ref="M25:O25"/>
    <mergeCell ref="M19:O19"/>
    <mergeCell ref="M10:O10"/>
    <mergeCell ref="M11:O11"/>
    <mergeCell ref="Q5:Q6"/>
    <mergeCell ref="Q10:Q11"/>
    <mergeCell ref="L3:Q3"/>
    <mergeCell ref="M6:O6"/>
    <mergeCell ref="M5:O5"/>
    <mergeCell ref="L17:Q17"/>
    <mergeCell ref="F40:G40"/>
    <mergeCell ref="F39:G39"/>
    <mergeCell ref="D29:G29"/>
    <mergeCell ref="B30:I30"/>
    <mergeCell ref="D23:J23"/>
    <mergeCell ref="D24:G24"/>
    <mergeCell ref="D25:G25"/>
    <mergeCell ref="D26:G26"/>
    <mergeCell ref="B21:C22"/>
    <mergeCell ref="D21:G21"/>
    <mergeCell ref="D22:G22"/>
    <mergeCell ref="B15:C17"/>
    <mergeCell ref="D15:G15"/>
    <mergeCell ref="B37:J37"/>
    <mergeCell ref="H39:J39"/>
    <mergeCell ref="C34:J34"/>
    <mergeCell ref="C35:J35"/>
    <mergeCell ref="C36:J36"/>
    <mergeCell ref="B23:C26"/>
    <mergeCell ref="B27:C29"/>
    <mergeCell ref="B33:J33"/>
    <mergeCell ref="C31:J31"/>
    <mergeCell ref="C32:J32"/>
    <mergeCell ref="D27:G27"/>
    <mergeCell ref="D28:G28"/>
    <mergeCell ref="D20:G20"/>
    <mergeCell ref="B10:C14"/>
    <mergeCell ref="D10:G10"/>
    <mergeCell ref="D11:G11"/>
    <mergeCell ref="D12:G12"/>
    <mergeCell ref="D13:G13"/>
    <mergeCell ref="D14:G14"/>
    <mergeCell ref="D16:G16"/>
    <mergeCell ref="D17:G17"/>
    <mergeCell ref="B18:C20"/>
    <mergeCell ref="D18:G18"/>
    <mergeCell ref="D19:G19"/>
    <mergeCell ref="B8:G9"/>
    <mergeCell ref="H8:H9"/>
    <mergeCell ref="B2:J2"/>
    <mergeCell ref="B3:J3"/>
    <mergeCell ref="D4:E4"/>
    <mergeCell ref="F4:J4"/>
    <mergeCell ref="D5:E5"/>
    <mergeCell ref="F5:J5"/>
    <mergeCell ref="D6:E6"/>
    <mergeCell ref="F6:J6"/>
    <mergeCell ref="B7:C7"/>
    <mergeCell ref="D7:E7"/>
    <mergeCell ref="F7:J7"/>
    <mergeCell ref="B4:C6"/>
  </mergeCells>
  <pageMargins left="0.56999999999999995" right="0.24" top="0.54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28F4-BC3C-45D5-AF7E-264F3B50969B}">
  <dimension ref="C6:F6"/>
  <sheetViews>
    <sheetView workbookViewId="0">
      <selection activeCell="G19" sqref="G19"/>
    </sheetView>
  </sheetViews>
  <sheetFormatPr defaultRowHeight="15" x14ac:dyDescent="0.25"/>
  <cols>
    <col min="3" max="3" width="10.140625" bestFit="1" customWidth="1"/>
    <col min="6" max="6" width="10.140625" bestFit="1" customWidth="1"/>
  </cols>
  <sheetData>
    <row r="6" spans="3:6" x14ac:dyDescent="0.25">
      <c r="C6" s="35"/>
      <c r="F6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2022-09-28T06:20:20Z</dcterms:modified>
</cp:coreProperties>
</file>